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H6" i="1" l="1"/>
  <c r="J6" i="1" s="1"/>
  <c r="H10" i="1"/>
  <c r="J10" i="1" s="1"/>
  <c r="H14" i="1"/>
  <c r="J14" i="1" s="1"/>
  <c r="G3" i="1"/>
  <c r="G4" i="1"/>
  <c r="H4" i="1" s="1"/>
  <c r="J4" i="1" s="1"/>
  <c r="G5" i="1"/>
  <c r="G6" i="1"/>
  <c r="G7" i="1"/>
  <c r="G8" i="1"/>
  <c r="H8" i="1" s="1"/>
  <c r="J8" i="1" s="1"/>
  <c r="G9" i="1"/>
  <c r="G10" i="1"/>
  <c r="G11" i="1"/>
  <c r="G12" i="1"/>
  <c r="H12" i="1" s="1"/>
  <c r="J12" i="1" s="1"/>
  <c r="G13" i="1"/>
  <c r="G14" i="1"/>
  <c r="G15" i="1"/>
  <c r="F3" i="1"/>
  <c r="H3" i="1" s="1"/>
  <c r="J3" i="1" s="1"/>
  <c r="F4" i="1"/>
  <c r="F5" i="1"/>
  <c r="H5" i="1" s="1"/>
  <c r="J5" i="1" s="1"/>
  <c r="F6" i="1"/>
  <c r="F7" i="1"/>
  <c r="H7" i="1" s="1"/>
  <c r="J7" i="1" s="1"/>
  <c r="F8" i="1"/>
  <c r="F9" i="1"/>
  <c r="H9" i="1" s="1"/>
  <c r="J9" i="1" s="1"/>
  <c r="F10" i="1"/>
  <c r="F11" i="1"/>
  <c r="H11" i="1" s="1"/>
  <c r="J11" i="1" s="1"/>
  <c r="F12" i="1"/>
  <c r="F13" i="1"/>
  <c r="H13" i="1" s="1"/>
  <c r="J13" i="1" s="1"/>
  <c r="F14" i="1"/>
  <c r="F15" i="1"/>
  <c r="H15" i="1" s="1"/>
  <c r="J15" i="1" s="1"/>
  <c r="F2" i="1"/>
  <c r="G2" i="1"/>
  <c r="H2" i="1" s="1"/>
  <c r="J2" i="1" s="1"/>
</calcChain>
</file>

<file path=xl/sharedStrings.xml><?xml version="1.0" encoding="utf-8"?>
<sst xmlns="http://schemas.openxmlformats.org/spreadsheetml/2006/main" count="38" uniqueCount="38">
  <si>
    <t>Lp.</t>
  </si>
  <si>
    <t>1.</t>
  </si>
  <si>
    <t>Nazwa wykonawcy</t>
  </si>
  <si>
    <t>Paź Bogusław Auto - Złom Usługi Pogrzebowe "EDEN", Świniary Stare BN, 27-670 Łoniów</t>
  </si>
  <si>
    <t>Cena A</t>
  </si>
  <si>
    <t>Cena B</t>
  </si>
  <si>
    <t>2.</t>
  </si>
  <si>
    <t>INWESTBUD Sp. z o.o., ul. Przyczółkowa 124A, 02-968 Warszawa</t>
  </si>
  <si>
    <t>3.</t>
  </si>
  <si>
    <t>TONSMEIER CENTRUM  Sp. z o.o., ul. Łąkoszyńska 127, 99-300 Kutno</t>
  </si>
  <si>
    <t>4.</t>
  </si>
  <si>
    <t>Środowisko i Innowacje Sp. z o.o., Dobrów 8, 28-142 Tuczępy</t>
  </si>
  <si>
    <t>5.</t>
  </si>
  <si>
    <t>RAMID Mirosław Dec, ul. Kowalskiego 1/54, 03-288 Warszawa</t>
  </si>
  <si>
    <t>6.</t>
  </si>
  <si>
    <t>7.</t>
  </si>
  <si>
    <t>PHU PIOTR Piotr Jaczyński, ul. Warszawska 38B, 05-084 Leszno</t>
  </si>
  <si>
    <t>8.</t>
  </si>
  <si>
    <t>PRO-EKO SERWIS Sp. z o.o., Bierzewice 62, 09-500 Gostynin</t>
  </si>
  <si>
    <t>9.</t>
  </si>
  <si>
    <t>10.</t>
  </si>
  <si>
    <t>ECO-POL Sp. z o.o., ul. Dworcowa 9, 86-120 Pruszcz</t>
  </si>
  <si>
    <t>11.</t>
  </si>
  <si>
    <t>DACH-EXPRESS Piotr Sosnowski, Gorysze 21B, 06-400 Ciechanów</t>
  </si>
  <si>
    <t>12.</t>
  </si>
  <si>
    <t>13.</t>
  </si>
  <si>
    <t>Zakład Gospodarki Komunalnej "GRONEKO" Marcin Gronowski, Mikołaj Gronowski, Mikorzyn 19, 87-732 Lubanie</t>
  </si>
  <si>
    <t>14.</t>
  </si>
  <si>
    <t>Ilość punktów za Cenę B</t>
  </si>
  <si>
    <t>Ilość punktów za Cenę A</t>
  </si>
  <si>
    <t>Suma punktów za ceny z ujętą wagą 0,95</t>
  </si>
  <si>
    <t>Ilość punktów za ilość referencji z ujętą wagą 0,05</t>
  </si>
  <si>
    <t xml:space="preserve">Suma punktów </t>
  </si>
  <si>
    <t>Ilość referencji spełniająca kryterium 100 ton w okresie do roku</t>
  </si>
  <si>
    <t>PHUP EURO-GAZ Sp. j., Zgórsko,                               ul. Leśna 48, 26-052 Nowiny</t>
  </si>
  <si>
    <t>PROSPRECO POLSKA Sp. z o.o.,                                  ul. Odkryta 65A/30, 03-140 Warszawa</t>
  </si>
  <si>
    <t>Przedsiebiorstwo Usługowo - Budowlane T-tel Tomasz Wieczorek,  ul. Podgórze 20/2, 43-300 Bielsko-Biała</t>
  </si>
  <si>
    <t>ALBAKOM Lucyna Fic, ul. Dworcowa 2,  08-440 Pilawa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</si>
</sst>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3" sqref="I3"/>
    </sheetView>
  </sheetViews>
  <sheetFormatPr defaultRowHeight="15" x14ac:dyDescent="0.25"/>
  <cols>
    <col min="1" max="1" width="3.5703125" bestFit="1" customWidth="1"/>
    <col min="2" max="2" width="24.5703125" customWidth="1"/>
    <col min="3" max="4" width="6.28515625" bestFit="1" customWidth="1"/>
    <col min="5" max="5" width="11.5703125" customWidth="1"/>
    <col min="6" max="6" width="8.28515625" customWidth="1"/>
    <col min="7" max="7" width="8" customWidth="1"/>
    <col min="8" max="8" width="9.85546875" bestFit="1" customWidth="1"/>
    <col min="9" max="9" width="9" customWidth="1"/>
    <col min="10" max="10" width="7.7109375" bestFit="1" customWidth="1"/>
  </cols>
  <sheetData>
    <row r="1" spans="1:10" ht="72.75" x14ac:dyDescent="0.25">
      <c r="A1" s="2" t="s">
        <v>0</v>
      </c>
      <c r="B1" s="2" t="s">
        <v>2</v>
      </c>
      <c r="C1" s="2" t="s">
        <v>4</v>
      </c>
      <c r="D1" s="2" t="s">
        <v>5</v>
      </c>
      <c r="E1" s="3" t="s">
        <v>33</v>
      </c>
      <c r="F1" s="3" t="s">
        <v>29</v>
      </c>
      <c r="G1" s="3" t="s">
        <v>28</v>
      </c>
      <c r="H1" s="3" t="s">
        <v>30</v>
      </c>
      <c r="I1" s="3" t="s">
        <v>31</v>
      </c>
      <c r="J1" s="3" t="s">
        <v>32</v>
      </c>
    </row>
    <row r="2" spans="1:10" ht="48.75" x14ac:dyDescent="0.25">
      <c r="A2" s="2" t="s">
        <v>1</v>
      </c>
      <c r="B2" s="3" t="s">
        <v>3</v>
      </c>
      <c r="C2" s="4">
        <v>550</v>
      </c>
      <c r="D2" s="4">
        <v>285</v>
      </c>
      <c r="E2" s="4">
        <v>0</v>
      </c>
      <c r="F2" s="4">
        <f>ROUND($C$8/C2*50,2)</f>
        <v>40.909999999999997</v>
      </c>
      <c r="G2" s="4">
        <f>ROUND($D$12/D2*50,2)</f>
        <v>43.86</v>
      </c>
      <c r="H2" s="4">
        <f>ROUND((F2+G2)*0.95,2)</f>
        <v>80.53</v>
      </c>
      <c r="I2" s="4">
        <v>0</v>
      </c>
      <c r="J2" s="4">
        <f>I2+H2</f>
        <v>80.53</v>
      </c>
    </row>
    <row r="3" spans="1:10" ht="36.75" x14ac:dyDescent="0.25">
      <c r="A3" s="2" t="s">
        <v>6</v>
      </c>
      <c r="B3" s="3" t="s">
        <v>7</v>
      </c>
      <c r="C3" s="4">
        <v>648</v>
      </c>
      <c r="D3" s="4">
        <v>324</v>
      </c>
      <c r="E3" s="4">
        <v>3</v>
      </c>
      <c r="F3" s="4">
        <f t="shared" ref="F3:F15" si="0">ROUND($C$8/C3*50,2)</f>
        <v>34.72</v>
      </c>
      <c r="G3" s="4">
        <f t="shared" ref="G3:G15" si="1">ROUND($D$12/D3*50,2)</f>
        <v>38.58</v>
      </c>
      <c r="H3" s="4">
        <f t="shared" ref="H3:H15" si="2">ROUND((F3+G3)*0.95,2)</f>
        <v>69.64</v>
      </c>
      <c r="I3" s="4">
        <v>5</v>
      </c>
      <c r="J3" s="4">
        <f t="shared" ref="J3:J15" si="3">I3+H3</f>
        <v>74.64</v>
      </c>
    </row>
    <row r="4" spans="1:10" ht="36.75" x14ac:dyDescent="0.25">
      <c r="A4" s="2" t="s">
        <v>8</v>
      </c>
      <c r="B4" s="3" t="s">
        <v>9</v>
      </c>
      <c r="C4" s="4">
        <v>588.6</v>
      </c>
      <c r="D4" s="4">
        <v>340.2</v>
      </c>
      <c r="E4" s="4">
        <v>3</v>
      </c>
      <c r="F4" s="4">
        <f t="shared" si="0"/>
        <v>38.229999999999997</v>
      </c>
      <c r="G4" s="4">
        <f t="shared" si="1"/>
        <v>36.74</v>
      </c>
      <c r="H4" s="4">
        <f t="shared" si="2"/>
        <v>71.22</v>
      </c>
      <c r="I4" s="4">
        <v>5</v>
      </c>
      <c r="J4" s="4">
        <f t="shared" si="3"/>
        <v>76.22</v>
      </c>
    </row>
    <row r="5" spans="1:10" ht="24.75" x14ac:dyDescent="0.25">
      <c r="A5" s="2" t="s">
        <v>10</v>
      </c>
      <c r="B5" s="3" t="s">
        <v>11</v>
      </c>
      <c r="C5" s="4">
        <v>561.6</v>
      </c>
      <c r="D5" s="4">
        <v>375.84</v>
      </c>
      <c r="E5" s="4">
        <v>3</v>
      </c>
      <c r="F5" s="4">
        <f t="shared" si="0"/>
        <v>40.06</v>
      </c>
      <c r="G5" s="4">
        <f t="shared" si="1"/>
        <v>33.26</v>
      </c>
      <c r="H5" s="4">
        <f t="shared" si="2"/>
        <v>69.650000000000006</v>
      </c>
      <c r="I5" s="4">
        <v>5</v>
      </c>
      <c r="J5" s="4">
        <f t="shared" si="3"/>
        <v>74.650000000000006</v>
      </c>
    </row>
    <row r="6" spans="1:10" ht="36.75" x14ac:dyDescent="0.25">
      <c r="A6" s="2" t="s">
        <v>12</v>
      </c>
      <c r="B6" s="3" t="s">
        <v>13</v>
      </c>
      <c r="C6" s="4">
        <v>609.99</v>
      </c>
      <c r="D6" s="4">
        <v>435</v>
      </c>
      <c r="E6" s="4">
        <v>1</v>
      </c>
      <c r="F6" s="4">
        <f t="shared" si="0"/>
        <v>36.89</v>
      </c>
      <c r="G6" s="4">
        <f t="shared" si="1"/>
        <v>28.74</v>
      </c>
      <c r="H6" s="4">
        <f t="shared" si="2"/>
        <v>62.35</v>
      </c>
      <c r="I6" s="4">
        <v>0</v>
      </c>
      <c r="J6" s="4">
        <f t="shared" si="3"/>
        <v>62.35</v>
      </c>
    </row>
    <row r="7" spans="1:10" ht="27" customHeight="1" x14ac:dyDescent="0.25">
      <c r="A7" s="2" t="s">
        <v>14</v>
      </c>
      <c r="B7" s="3" t="s">
        <v>34</v>
      </c>
      <c r="C7" s="4">
        <v>615.6</v>
      </c>
      <c r="D7" s="4">
        <v>388.8</v>
      </c>
      <c r="E7" s="4">
        <v>6</v>
      </c>
      <c r="F7" s="4">
        <f t="shared" si="0"/>
        <v>36.549999999999997</v>
      </c>
      <c r="G7" s="4">
        <f t="shared" si="1"/>
        <v>32.15</v>
      </c>
      <c r="H7" s="4">
        <f t="shared" si="2"/>
        <v>65.27</v>
      </c>
      <c r="I7" s="4">
        <v>5</v>
      </c>
      <c r="J7" s="4">
        <f t="shared" si="3"/>
        <v>70.27</v>
      </c>
    </row>
    <row r="8" spans="1:10" ht="36.75" x14ac:dyDescent="0.25">
      <c r="A8" s="2" t="s">
        <v>15</v>
      </c>
      <c r="B8" s="3" t="s">
        <v>16</v>
      </c>
      <c r="C8" s="5">
        <v>450</v>
      </c>
      <c r="D8" s="4">
        <v>320</v>
      </c>
      <c r="E8" s="4">
        <v>3</v>
      </c>
      <c r="F8" s="4">
        <f t="shared" si="0"/>
        <v>50</v>
      </c>
      <c r="G8" s="4">
        <f t="shared" si="1"/>
        <v>39.06</v>
      </c>
      <c r="H8" s="5">
        <f t="shared" si="2"/>
        <v>84.61</v>
      </c>
      <c r="I8" s="4">
        <v>5</v>
      </c>
      <c r="J8" s="5">
        <f t="shared" si="3"/>
        <v>89.61</v>
      </c>
    </row>
    <row r="9" spans="1:10" ht="24.75" customHeight="1" x14ac:dyDescent="0.25">
      <c r="A9" s="2" t="s">
        <v>17</v>
      </c>
      <c r="B9" s="3" t="s">
        <v>18</v>
      </c>
      <c r="C9" s="4">
        <v>645.84</v>
      </c>
      <c r="D9" s="4">
        <v>339.12</v>
      </c>
      <c r="E9" s="4">
        <v>5</v>
      </c>
      <c r="F9" s="4">
        <f t="shared" si="0"/>
        <v>34.840000000000003</v>
      </c>
      <c r="G9" s="4">
        <f t="shared" si="1"/>
        <v>36.86</v>
      </c>
      <c r="H9" s="4">
        <f t="shared" si="2"/>
        <v>68.12</v>
      </c>
      <c r="I9" s="4">
        <v>5</v>
      </c>
      <c r="J9" s="4">
        <f t="shared" si="3"/>
        <v>73.12</v>
      </c>
    </row>
    <row r="10" spans="1:10" ht="36.75" x14ac:dyDescent="0.25">
      <c r="A10" s="2" t="s">
        <v>19</v>
      </c>
      <c r="B10" s="3" t="s">
        <v>35</v>
      </c>
      <c r="C10" s="4">
        <v>539</v>
      </c>
      <c r="D10" s="4">
        <v>359</v>
      </c>
      <c r="E10" s="4">
        <v>0</v>
      </c>
      <c r="F10" s="4">
        <f t="shared" si="0"/>
        <v>41.74</v>
      </c>
      <c r="G10" s="4">
        <f t="shared" si="1"/>
        <v>34.82</v>
      </c>
      <c r="H10" s="4">
        <f t="shared" si="2"/>
        <v>72.73</v>
      </c>
      <c r="I10" s="4">
        <v>0</v>
      </c>
      <c r="J10" s="4">
        <f t="shared" si="3"/>
        <v>72.73</v>
      </c>
    </row>
    <row r="11" spans="1:10" ht="24.75" x14ac:dyDescent="0.25">
      <c r="A11" s="2" t="s">
        <v>20</v>
      </c>
      <c r="B11" s="3" t="s">
        <v>21</v>
      </c>
      <c r="C11" s="4">
        <v>690</v>
      </c>
      <c r="D11" s="4">
        <v>280</v>
      </c>
      <c r="E11" s="4">
        <v>5</v>
      </c>
      <c r="F11" s="4">
        <f t="shared" si="0"/>
        <v>32.61</v>
      </c>
      <c r="G11" s="4">
        <f t="shared" si="1"/>
        <v>44.64</v>
      </c>
      <c r="H11" s="4">
        <f t="shared" si="2"/>
        <v>73.39</v>
      </c>
      <c r="I11" s="4">
        <v>5</v>
      </c>
      <c r="J11" s="4">
        <f t="shared" si="3"/>
        <v>78.39</v>
      </c>
    </row>
    <row r="12" spans="1:10" ht="36.75" x14ac:dyDescent="0.25">
      <c r="A12" s="2" t="s">
        <v>22</v>
      </c>
      <c r="B12" s="3" t="s">
        <v>23</v>
      </c>
      <c r="C12" s="4">
        <v>750</v>
      </c>
      <c r="D12" s="5">
        <v>250</v>
      </c>
      <c r="E12" s="4">
        <v>4</v>
      </c>
      <c r="F12" s="4">
        <f t="shared" si="0"/>
        <v>30</v>
      </c>
      <c r="G12" s="4">
        <f t="shared" si="1"/>
        <v>50</v>
      </c>
      <c r="H12" s="4">
        <f t="shared" si="2"/>
        <v>76</v>
      </c>
      <c r="I12" s="4">
        <v>5</v>
      </c>
      <c r="J12" s="4">
        <f t="shared" si="3"/>
        <v>81</v>
      </c>
    </row>
    <row r="13" spans="1:10" ht="48.75" x14ac:dyDescent="0.25">
      <c r="A13" s="2" t="s">
        <v>24</v>
      </c>
      <c r="B13" s="3" t="s">
        <v>36</v>
      </c>
      <c r="C13" s="4">
        <v>756</v>
      </c>
      <c r="D13" s="4">
        <v>356.4</v>
      </c>
      <c r="E13" s="4">
        <v>2</v>
      </c>
      <c r="F13" s="4">
        <f t="shared" si="0"/>
        <v>29.76</v>
      </c>
      <c r="G13" s="4">
        <f t="shared" si="1"/>
        <v>35.07</v>
      </c>
      <c r="H13" s="4">
        <f t="shared" si="2"/>
        <v>61.59</v>
      </c>
      <c r="I13" s="4">
        <v>0</v>
      </c>
      <c r="J13" s="4">
        <f t="shared" si="3"/>
        <v>61.59</v>
      </c>
    </row>
    <row r="14" spans="1:10" ht="60.75" x14ac:dyDescent="0.25">
      <c r="A14" s="2" t="s">
        <v>25</v>
      </c>
      <c r="B14" s="3" t="s">
        <v>26</v>
      </c>
      <c r="C14" s="4">
        <v>477.36</v>
      </c>
      <c r="D14" s="4">
        <v>477.36</v>
      </c>
      <c r="E14" s="4">
        <v>5</v>
      </c>
      <c r="F14" s="4">
        <f t="shared" si="0"/>
        <v>47.13</v>
      </c>
      <c r="G14" s="4">
        <f t="shared" si="1"/>
        <v>26.19</v>
      </c>
      <c r="H14" s="4">
        <f t="shared" si="2"/>
        <v>69.650000000000006</v>
      </c>
      <c r="I14" s="4">
        <v>5</v>
      </c>
      <c r="J14" s="4">
        <f t="shared" si="3"/>
        <v>74.650000000000006</v>
      </c>
    </row>
    <row r="15" spans="1:10" ht="24.75" x14ac:dyDescent="0.25">
      <c r="A15" s="2" t="s">
        <v>27</v>
      </c>
      <c r="B15" s="3" t="s">
        <v>37</v>
      </c>
      <c r="C15" s="4">
        <v>497.88</v>
      </c>
      <c r="D15" s="4">
        <v>324</v>
      </c>
      <c r="E15" s="4">
        <v>3</v>
      </c>
      <c r="F15" s="4">
        <f t="shared" si="0"/>
        <v>45.19</v>
      </c>
      <c r="G15" s="4">
        <f t="shared" si="1"/>
        <v>38.58</v>
      </c>
      <c r="H15" s="4">
        <f t="shared" si="2"/>
        <v>79.58</v>
      </c>
      <c r="I15" s="4">
        <v>5</v>
      </c>
      <c r="J15" s="4">
        <f t="shared" si="3"/>
        <v>84.58</v>
      </c>
    </row>
    <row r="16" spans="1:10" x14ac:dyDescent="0.25">
      <c r="B16" s="1"/>
    </row>
  </sheetData>
  <pageMargins left="0.82677165354330717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2016-01-29T07:53:53Z</dcterms:modified>
</cp:coreProperties>
</file>